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aja\AppData\Local\Microsoft\Windows\INetCache\Content.Outlook\VWF1Y1BR\"/>
    </mc:Choice>
  </mc:AlternateContent>
  <xr:revisionPtr revIDLastSave="0" documentId="13_ncr:1_{9C69084F-57DD-4E69-887E-7969E0317576}" xr6:coauthVersionLast="47" xr6:coauthVersionMax="47" xr10:uidLastSave="{00000000-0000-0000-0000-000000000000}"/>
  <bookViews>
    <workbookView xWindow="1170" yWindow="1170" windowWidth="24510" windowHeight="13755" xr2:uid="{00000000-000D-0000-FFFF-FFFF00000000}"/>
  </bookViews>
  <sheets>
    <sheet name="BMA 2020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2" l="1"/>
  <c r="C55" i="2" l="1"/>
  <c r="C38" i="2"/>
  <c r="E55" i="2"/>
  <c r="C9" i="2"/>
  <c r="B19" i="2"/>
  <c r="E38" i="2"/>
  <c r="B38" i="2"/>
  <c r="E67" i="2" l="1"/>
  <c r="B67" i="2"/>
  <c r="C67" i="2"/>
  <c r="E19" i="2"/>
  <c r="B69" i="2" l="1"/>
  <c r="B71" i="2" s="1"/>
  <c r="E69" i="2"/>
  <c r="E71" i="2" s="1"/>
  <c r="C69" i="2" l="1"/>
  <c r="C19" i="2"/>
  <c r="C71" i="2" l="1"/>
</calcChain>
</file>

<file path=xl/sharedStrings.xml><?xml version="1.0" encoding="utf-8"?>
<sst xmlns="http://schemas.openxmlformats.org/spreadsheetml/2006/main" count="75" uniqueCount="74">
  <si>
    <t>INCOME</t>
  </si>
  <si>
    <t>BOOGIE EXPENSES</t>
  </si>
  <si>
    <t>TOTAL EXPENSES</t>
  </si>
  <si>
    <t>TOTAL INCOME</t>
  </si>
  <si>
    <t>Bytown Motorcycle Association</t>
  </si>
  <si>
    <t>Budget 2020</t>
  </si>
  <si>
    <t>SUBTOTAL EXPENSES</t>
  </si>
  <si>
    <t>ADMINISTRATION EXPENSES</t>
  </si>
  <si>
    <t>EVENT AND TRAIL EXPENSES</t>
  </si>
  <si>
    <t>SUBTOTAL BOOGIE EXPENSES</t>
  </si>
  <si>
    <t>Current Situation (as of AGM)</t>
  </si>
  <si>
    <t xml:space="preserve">    Cash and cash equivalents</t>
  </si>
  <si>
    <t xml:space="preserve">    Trailer &amp; Equipment</t>
  </si>
  <si>
    <t xml:space="preserve">    Current Liabilities</t>
  </si>
  <si>
    <t xml:space="preserve">  Total Equity</t>
  </si>
  <si>
    <t>PROFIT/LOSS(-)</t>
  </si>
  <si>
    <t>Insurance 4140</t>
  </si>
  <si>
    <t>Advertising 4110</t>
  </si>
  <si>
    <t>PayPal Fees 4040</t>
  </si>
  <si>
    <t>Bank Charges 4030</t>
  </si>
  <si>
    <t>AGM Expenses 4160</t>
  </si>
  <si>
    <t>Office &amp; Administration 4010</t>
  </si>
  <si>
    <t>OFTR Fees 4020</t>
  </si>
  <si>
    <t>Equipment Purchase and Maint. 4120</t>
  </si>
  <si>
    <t>Fall Trail Ride 5250</t>
  </si>
  <si>
    <t>Other n/a</t>
  </si>
  <si>
    <t>Calabogie Boogie - Income 3030</t>
  </si>
  <si>
    <t>OFTR Memberships 3040</t>
  </si>
  <si>
    <t>Sponsors, Donations 3050</t>
  </si>
  <si>
    <t>OFTR Trail Contribution 3060</t>
  </si>
  <si>
    <t>Event Income 3100</t>
  </si>
  <si>
    <t>Interest earned 3250</t>
  </si>
  <si>
    <t>Travel &amp; Accomodations 6010</t>
  </si>
  <si>
    <t>Supplies 6020</t>
  </si>
  <si>
    <t>Food, banquet 6030</t>
  </si>
  <si>
    <t>Equipment Cost &amp; Rentals 6050</t>
  </si>
  <si>
    <t>This is the un-depreciated cost of trailer.  We will start depreciation and plan to replace.</t>
  </si>
  <si>
    <t>Moved to current FY</t>
  </si>
  <si>
    <t>Meetings and Travel 4060</t>
  </si>
  <si>
    <t>2023 Actual</t>
  </si>
  <si>
    <t>2023 Budget</t>
  </si>
  <si>
    <t>2024 Budget</t>
  </si>
  <si>
    <t>Quick Books Fees 4035</t>
  </si>
  <si>
    <t>Smart Waiver Fees 4036</t>
  </si>
  <si>
    <t>Zoom Fees 4037</t>
  </si>
  <si>
    <t>Website 4070</t>
  </si>
  <si>
    <t>Quadfiold, Stickers, Shirts 4080</t>
  </si>
  <si>
    <t>Frontenac Road Passes 4520</t>
  </si>
  <si>
    <t>Director Membership 4150</t>
  </si>
  <si>
    <t>Larose 4210</t>
  </si>
  <si>
    <t>Limerick 4220</t>
  </si>
  <si>
    <t>Area 31 4230</t>
  </si>
  <si>
    <t>Calabogie 4250</t>
  </si>
  <si>
    <t>Trail Cleaning Gas etc. 4255</t>
  </si>
  <si>
    <t>Training Seminars 5205</t>
  </si>
  <si>
    <t>Ride for Dad 5220</t>
  </si>
  <si>
    <t>Calabogie South 5230</t>
  </si>
  <si>
    <t>Ladies Ride and Social 5236</t>
  </si>
  <si>
    <t>Family Day 5240</t>
  </si>
  <si>
    <t>DS Charity Ride 5260</t>
  </si>
  <si>
    <t>Prizes, Promotion 6045</t>
  </si>
  <si>
    <t>Other, Misc 6080</t>
  </si>
  <si>
    <t>Communications 6060</t>
  </si>
  <si>
    <t>No longer Required.</t>
  </si>
  <si>
    <t>Includes Pole Flags and Vests</t>
  </si>
  <si>
    <t>Increase by ~$10 per member</t>
  </si>
  <si>
    <t>Enforcement</t>
  </si>
  <si>
    <t>Frontenac Trail Permits 6065</t>
  </si>
  <si>
    <t>Registration (PayPal) 6070</t>
  </si>
  <si>
    <t>Budget looked for a small surplus</t>
  </si>
  <si>
    <t>Greater income and some underspending grew profit</t>
  </si>
  <si>
    <t>Budget plans for deficit</t>
  </si>
  <si>
    <t>Hard to estimate</t>
  </si>
  <si>
    <t>We got extra $ in 2023 left from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</si>
</sst>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_€"/>
    <numFmt numFmtId="165" formatCode="_-* #,##0_-;\-* #,##0_-;_-* &quot;-&quot;??_-;_-@_-"/>
    <numFmt numFmtId="166" formatCode="_(* #,##0_);_(* \(#,##0\);_(* &quot;-&quot;??_);_(@_)"/>
    <numFmt numFmtId="167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166" fontId="3" fillId="0" borderId="0" xfId="0" applyNumberFormat="1" applyFont="1"/>
    <xf numFmtId="166" fontId="1" fillId="0" borderId="0" xfId="1" applyNumberFormat="1" applyFont="1"/>
    <xf numFmtId="0" fontId="4" fillId="0" borderId="0" xfId="0" applyFont="1"/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5" fontId="3" fillId="0" borderId="0" xfId="1" applyNumberFormat="1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67" fontId="3" fillId="0" borderId="0" xfId="1" applyNumberFormat="1" applyFon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3" fillId="0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3" fillId="0" borderId="2" xfId="0" applyFont="1" applyBorder="1"/>
    <xf numFmtId="167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0" fontId="4" fillId="0" borderId="2" xfId="0" applyFont="1" applyBorder="1"/>
    <xf numFmtId="167" fontId="4" fillId="0" borderId="2" xfId="0" applyNumberFormat="1" applyFont="1" applyBorder="1" applyAlignment="1">
      <alignment horizontal="center"/>
    </xf>
    <xf numFmtId="166" fontId="1" fillId="0" borderId="0" xfId="1" applyNumberFormat="1" applyFont="1" applyFill="1"/>
    <xf numFmtId="0" fontId="7" fillId="0" borderId="0" xfId="0" applyFont="1"/>
    <xf numFmtId="167" fontId="3" fillId="0" borderId="0" xfId="0" applyNumberFormat="1" applyFont="1" applyAlignment="1">
      <alignment horizontal="center" vertical="top"/>
    </xf>
    <xf numFmtId="167" fontId="1" fillId="0" borderId="2" xfId="0" applyNumberFormat="1" applyFont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 vertical="top"/>
    </xf>
    <xf numFmtId="167" fontId="7" fillId="0" borderId="0" xfId="0" applyNumberFormat="1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tabSelected="1" workbookViewId="0">
      <selection activeCell="A30" sqref="A30"/>
    </sheetView>
  </sheetViews>
  <sheetFormatPr defaultColWidth="9.140625" defaultRowHeight="12.75" x14ac:dyDescent="0.2"/>
  <cols>
    <col min="1" max="1" width="37.42578125" style="3" customWidth="1"/>
    <col min="2" max="2" width="16.85546875" style="3" customWidth="1"/>
    <col min="3" max="3" width="14.5703125" style="10" customWidth="1"/>
    <col min="4" max="4" width="1.140625" style="3" customWidth="1"/>
    <col min="5" max="5" width="14.7109375" style="3" customWidth="1"/>
    <col min="6" max="11" width="9.140625" style="3"/>
    <col min="12" max="12" width="11.5703125" style="3" customWidth="1"/>
    <col min="13" max="16" width="9.140625" style="3"/>
    <col min="17" max="17" width="15.85546875" style="3" customWidth="1"/>
    <col min="18" max="16384" width="9.140625" style="3"/>
  </cols>
  <sheetData>
    <row r="1" spans="1:9" ht="23.25" x14ac:dyDescent="0.35">
      <c r="A1" s="16" t="s">
        <v>4</v>
      </c>
      <c r="B1" s="15"/>
    </row>
    <row r="2" spans="1:9" ht="18" x14ac:dyDescent="0.25">
      <c r="A2" s="16" t="s">
        <v>5</v>
      </c>
      <c r="B2" s="16"/>
    </row>
    <row r="3" spans="1:9" x14ac:dyDescent="0.2">
      <c r="A3" s="2"/>
      <c r="B3" s="2"/>
    </row>
    <row r="4" spans="1:9" x14ac:dyDescent="0.2">
      <c r="A4" s="2" t="s">
        <v>10</v>
      </c>
      <c r="B4" s="2"/>
    </row>
    <row r="5" spans="1:9" x14ac:dyDescent="0.2">
      <c r="A5" s="7" t="s">
        <v>11</v>
      </c>
      <c r="B5" s="5"/>
      <c r="C5" s="20">
        <v>0</v>
      </c>
      <c r="D5" s="5"/>
      <c r="E5" s="44"/>
    </row>
    <row r="6" spans="1:9" x14ac:dyDescent="0.2">
      <c r="A6" s="7"/>
      <c r="B6" s="5"/>
      <c r="C6" s="20"/>
      <c r="D6" s="5"/>
      <c r="E6" s="44"/>
    </row>
    <row r="7" spans="1:9" ht="22.15" customHeight="1" x14ac:dyDescent="0.2">
      <c r="A7" s="7" t="s">
        <v>12</v>
      </c>
      <c r="B7" s="5"/>
      <c r="C7" s="20">
        <v>0</v>
      </c>
      <c r="D7" s="5"/>
      <c r="E7" s="53" t="s">
        <v>36</v>
      </c>
      <c r="F7" s="53"/>
      <c r="G7" s="53"/>
      <c r="H7" s="53"/>
      <c r="I7" s="53"/>
    </row>
    <row r="8" spans="1:9" x14ac:dyDescent="0.2">
      <c r="A8" s="7" t="s">
        <v>13</v>
      </c>
      <c r="B8" s="5"/>
      <c r="C8" s="20">
        <v>0</v>
      </c>
      <c r="D8" s="43"/>
      <c r="E8" s="55" t="s">
        <v>37</v>
      </c>
      <c r="F8" s="55"/>
      <c r="G8" s="55"/>
      <c r="H8" s="55"/>
      <c r="I8" s="55"/>
    </row>
    <row r="9" spans="1:9" x14ac:dyDescent="0.2">
      <c r="A9" s="2" t="s">
        <v>14</v>
      </c>
      <c r="B9" s="4"/>
      <c r="C9" s="21">
        <f>SUM(C2:C7)</f>
        <v>0</v>
      </c>
      <c r="D9" s="4"/>
    </row>
    <row r="10" spans="1:9" x14ac:dyDescent="0.2">
      <c r="A10" s="2"/>
      <c r="B10" s="2"/>
    </row>
    <row r="11" spans="1:9" ht="21.75" customHeight="1" x14ac:dyDescent="0.2">
      <c r="A11" s="14" t="s">
        <v>0</v>
      </c>
      <c r="B11" s="17" t="s">
        <v>40</v>
      </c>
      <c r="C11" s="18" t="s">
        <v>39</v>
      </c>
      <c r="D11" s="33"/>
      <c r="E11" s="17" t="s">
        <v>41</v>
      </c>
    </row>
    <row r="12" spans="1:9" x14ac:dyDescent="0.2">
      <c r="A12" s="7" t="s">
        <v>26</v>
      </c>
      <c r="B12" s="20">
        <v>39000</v>
      </c>
      <c r="C12" s="20">
        <v>41430</v>
      </c>
      <c r="D12" s="34"/>
      <c r="E12" s="20">
        <v>39000</v>
      </c>
      <c r="F12" s="19"/>
    </row>
    <row r="13" spans="1:9" x14ac:dyDescent="0.2">
      <c r="A13" s="7" t="s">
        <v>27</v>
      </c>
      <c r="B13" s="20">
        <v>43000</v>
      </c>
      <c r="C13" s="20">
        <v>39872.49</v>
      </c>
      <c r="D13" s="34"/>
      <c r="E13" s="20">
        <v>40000</v>
      </c>
      <c r="F13" s="56" t="s">
        <v>72</v>
      </c>
      <c r="G13" s="56"/>
      <c r="H13" s="56"/>
      <c r="I13" s="56"/>
    </row>
    <row r="14" spans="1:9" x14ac:dyDescent="0.2">
      <c r="A14" s="7" t="s">
        <v>28</v>
      </c>
      <c r="B14" s="20">
        <v>5900</v>
      </c>
      <c r="C14" s="20">
        <v>8800</v>
      </c>
      <c r="D14" s="34"/>
      <c r="E14" s="20">
        <v>9000</v>
      </c>
      <c r="F14" s="56"/>
      <c r="G14" s="56"/>
      <c r="H14" s="56"/>
      <c r="I14" s="56"/>
    </row>
    <row r="15" spans="1:9" x14ac:dyDescent="0.2">
      <c r="A15" s="7" t="s">
        <v>29</v>
      </c>
      <c r="B15" s="45">
        <v>16250</v>
      </c>
      <c r="C15" s="45">
        <v>24861.65</v>
      </c>
      <c r="D15" s="46"/>
      <c r="E15" s="45">
        <v>10000</v>
      </c>
      <c r="F15" s="57" t="s">
        <v>73</v>
      </c>
      <c r="G15" s="57"/>
      <c r="H15" s="57"/>
      <c r="I15" s="57"/>
    </row>
    <row r="16" spans="1:9" x14ac:dyDescent="0.2">
      <c r="A16" s="7" t="s">
        <v>30</v>
      </c>
      <c r="B16" s="20">
        <v>2000</v>
      </c>
      <c r="C16" s="20">
        <v>1830</v>
      </c>
      <c r="D16" s="34"/>
      <c r="E16" s="20">
        <v>0</v>
      </c>
      <c r="F16" s="44"/>
    </row>
    <row r="17" spans="1:17" x14ac:dyDescent="0.2">
      <c r="A17" s="7" t="s">
        <v>31</v>
      </c>
      <c r="B17" s="20">
        <v>400</v>
      </c>
      <c r="C17" s="20">
        <v>103.45</v>
      </c>
      <c r="D17" s="34"/>
      <c r="E17" s="20">
        <v>130</v>
      </c>
      <c r="F17" s="48"/>
    </row>
    <row r="18" spans="1:17" x14ac:dyDescent="0.2">
      <c r="A18" s="7"/>
      <c r="B18" s="20"/>
      <c r="C18" s="20"/>
      <c r="D18" s="34"/>
      <c r="E18" s="20"/>
      <c r="F18" s="48"/>
    </row>
    <row r="19" spans="1:17" x14ac:dyDescent="0.2">
      <c r="A19" s="1" t="s">
        <v>3</v>
      </c>
      <c r="B19" s="21">
        <f>SUM(B12:B17)</f>
        <v>106550</v>
      </c>
      <c r="C19" s="21">
        <f>SUM(C12:C17)</f>
        <v>116897.58999999998</v>
      </c>
      <c r="D19" s="35"/>
      <c r="E19" s="21">
        <f>SUM(E12:E17)</f>
        <v>98130</v>
      </c>
      <c r="F19" s="48"/>
    </row>
    <row r="20" spans="1:17" x14ac:dyDescent="0.2">
      <c r="D20" s="33"/>
      <c r="F20" s="44"/>
    </row>
    <row r="21" spans="1:17" ht="21.75" customHeight="1" x14ac:dyDescent="0.2">
      <c r="A21" s="14" t="s">
        <v>7</v>
      </c>
      <c r="B21" s="17"/>
      <c r="C21" s="18"/>
      <c r="D21" s="33"/>
      <c r="E21" s="17"/>
      <c r="F21" s="44"/>
    </row>
    <row r="22" spans="1:17" s="6" customFormat="1" ht="15" x14ac:dyDescent="0.2">
      <c r="A22" s="7" t="s">
        <v>21</v>
      </c>
      <c r="B22" s="24">
        <v>500</v>
      </c>
      <c r="C22" s="24">
        <v>62.02</v>
      </c>
      <c r="D22" s="36"/>
      <c r="E22" s="24">
        <v>75</v>
      </c>
      <c r="F22" s="44"/>
      <c r="O22" s="31"/>
      <c r="P22" s="31"/>
      <c r="Q22" s="31"/>
    </row>
    <row r="23" spans="1:17" s="6" customFormat="1" x14ac:dyDescent="0.2">
      <c r="A23" s="7" t="s">
        <v>22</v>
      </c>
      <c r="B23" s="24">
        <v>283</v>
      </c>
      <c r="C23" s="24">
        <v>282.5</v>
      </c>
      <c r="D23" s="36"/>
      <c r="E23" s="24">
        <v>0</v>
      </c>
      <c r="F23" s="44" t="s">
        <v>63</v>
      </c>
    </row>
    <row r="24" spans="1:17" s="6" customFormat="1" x14ac:dyDescent="0.2">
      <c r="A24" s="7" t="s">
        <v>19</v>
      </c>
      <c r="B24" s="24">
        <v>400</v>
      </c>
      <c r="C24" s="24">
        <v>249.35</v>
      </c>
      <c r="D24" s="36"/>
      <c r="E24" s="24">
        <v>250</v>
      </c>
      <c r="F24" s="55"/>
      <c r="G24" s="55"/>
      <c r="H24" s="55"/>
      <c r="I24" s="55"/>
    </row>
    <row r="25" spans="1:17" s="6" customFormat="1" x14ac:dyDescent="0.2">
      <c r="A25" s="7" t="s">
        <v>42</v>
      </c>
      <c r="B25" s="24">
        <v>600</v>
      </c>
      <c r="C25" s="24">
        <v>524.32000000000005</v>
      </c>
      <c r="D25" s="36"/>
      <c r="E25" s="24">
        <v>550</v>
      </c>
      <c r="F25" s="49"/>
      <c r="G25" s="49"/>
      <c r="H25" s="49"/>
      <c r="I25" s="49"/>
    </row>
    <row r="26" spans="1:17" s="6" customFormat="1" x14ac:dyDescent="0.2">
      <c r="A26" s="7" t="s">
        <v>43</v>
      </c>
      <c r="B26" s="24">
        <v>250</v>
      </c>
      <c r="C26" s="24">
        <v>105.08</v>
      </c>
      <c r="D26" s="36"/>
      <c r="E26" s="24">
        <v>100</v>
      </c>
      <c r="F26" s="49"/>
      <c r="G26" s="49"/>
      <c r="H26" s="49"/>
      <c r="I26" s="49"/>
    </row>
    <row r="27" spans="1:17" s="6" customFormat="1" x14ac:dyDescent="0.2">
      <c r="A27" s="7" t="s">
        <v>44</v>
      </c>
      <c r="B27" s="24">
        <v>250</v>
      </c>
      <c r="C27" s="24">
        <v>226</v>
      </c>
      <c r="D27" s="36"/>
      <c r="E27" s="24">
        <v>235</v>
      </c>
      <c r="F27" s="49"/>
      <c r="G27" s="49"/>
      <c r="H27" s="49"/>
      <c r="I27" s="49"/>
    </row>
    <row r="28" spans="1:17" s="6" customFormat="1" x14ac:dyDescent="0.2">
      <c r="A28" s="7" t="s">
        <v>18</v>
      </c>
      <c r="B28" s="24">
        <v>100</v>
      </c>
      <c r="C28" s="24">
        <v>1108.6300000000001</v>
      </c>
      <c r="D28" s="36"/>
      <c r="E28" s="24">
        <v>1200</v>
      </c>
      <c r="F28" s="44"/>
    </row>
    <row r="29" spans="1:17" s="6" customFormat="1" x14ac:dyDescent="0.2">
      <c r="A29" s="7" t="s">
        <v>38</v>
      </c>
      <c r="B29" s="24">
        <v>800</v>
      </c>
      <c r="C29" s="24">
        <v>0</v>
      </c>
      <c r="D29" s="36"/>
      <c r="E29" s="24">
        <v>500</v>
      </c>
      <c r="F29" s="55"/>
      <c r="G29" s="55"/>
      <c r="H29" s="55"/>
      <c r="I29" s="55"/>
    </row>
    <row r="30" spans="1:17" s="6" customFormat="1" x14ac:dyDescent="0.2">
      <c r="A30" s="7" t="s">
        <v>45</v>
      </c>
      <c r="B30" s="24">
        <v>750</v>
      </c>
      <c r="C30" s="24">
        <v>1102.79</v>
      </c>
      <c r="D30" s="36"/>
      <c r="E30" s="24">
        <v>1100</v>
      </c>
      <c r="F30" s="49"/>
      <c r="G30" s="49"/>
      <c r="H30" s="49"/>
      <c r="I30" s="49"/>
    </row>
    <row r="31" spans="1:17" s="6" customFormat="1" x14ac:dyDescent="0.2">
      <c r="A31" s="7" t="s">
        <v>46</v>
      </c>
      <c r="B31" s="24">
        <v>2000</v>
      </c>
      <c r="C31" s="24">
        <v>1431.6</v>
      </c>
      <c r="D31" s="36"/>
      <c r="E31" s="24">
        <v>1500</v>
      </c>
      <c r="F31" s="49"/>
      <c r="G31" s="49"/>
      <c r="H31" s="49"/>
      <c r="I31" s="49"/>
    </row>
    <row r="32" spans="1:17" s="6" customFormat="1" x14ac:dyDescent="0.2">
      <c r="A32" s="7" t="s">
        <v>17</v>
      </c>
      <c r="B32" s="45"/>
      <c r="C32" s="45">
        <v>0</v>
      </c>
      <c r="D32" s="47"/>
      <c r="E32" s="45">
        <v>0</v>
      </c>
      <c r="F32" s="53"/>
      <c r="G32" s="53"/>
      <c r="H32" s="53"/>
      <c r="I32" s="53"/>
    </row>
    <row r="33" spans="1:17" s="6" customFormat="1" ht="12.75" customHeight="1" x14ac:dyDescent="0.2">
      <c r="A33" s="7" t="s">
        <v>16</v>
      </c>
      <c r="B33" s="24">
        <v>15000</v>
      </c>
      <c r="C33" s="24">
        <v>13345.51</v>
      </c>
      <c r="D33" s="36"/>
      <c r="E33" s="24">
        <v>25000</v>
      </c>
      <c r="F33" s="44" t="s">
        <v>65</v>
      </c>
      <c r="O33" s="31"/>
      <c r="P33" s="32"/>
      <c r="Q33" s="31"/>
    </row>
    <row r="34" spans="1:17" s="6" customFormat="1" x14ac:dyDescent="0.2">
      <c r="A34" s="7" t="s">
        <v>48</v>
      </c>
      <c r="B34" s="24">
        <v>1600</v>
      </c>
      <c r="C34" s="24">
        <v>1344.85</v>
      </c>
      <c r="D34" s="36"/>
      <c r="E34" s="24">
        <v>1350</v>
      </c>
      <c r="F34" s="55"/>
      <c r="G34" s="55"/>
      <c r="H34" s="55"/>
      <c r="I34" s="55"/>
    </row>
    <row r="35" spans="1:17" s="6" customFormat="1" ht="12.75" customHeight="1" x14ac:dyDescent="0.2">
      <c r="A35" s="7" t="s">
        <v>20</v>
      </c>
      <c r="B35" s="24">
        <v>7500</v>
      </c>
      <c r="C35" s="24">
        <v>7169.34</v>
      </c>
      <c r="D35" s="36"/>
      <c r="E35" s="24">
        <v>7500</v>
      </c>
      <c r="F35" s="44"/>
      <c r="O35" s="31"/>
      <c r="P35" s="31"/>
      <c r="Q35" s="31"/>
    </row>
    <row r="36" spans="1:17" s="6" customFormat="1" x14ac:dyDescent="0.2">
      <c r="A36" s="7" t="s">
        <v>47</v>
      </c>
      <c r="B36" s="24">
        <v>0</v>
      </c>
      <c r="C36" s="24">
        <v>6798.06</v>
      </c>
      <c r="D36" s="36"/>
      <c r="E36" s="24">
        <v>6800</v>
      </c>
      <c r="F36" s="49"/>
      <c r="G36" s="49"/>
      <c r="H36" s="49"/>
      <c r="I36" s="49"/>
    </row>
    <row r="37" spans="1:17" s="6" customFormat="1" x14ac:dyDescent="0.2">
      <c r="A37" s="7" t="s">
        <v>23</v>
      </c>
      <c r="B37" s="24">
        <v>5000</v>
      </c>
      <c r="C37" s="24">
        <v>610.13</v>
      </c>
      <c r="D37" s="36"/>
      <c r="E37" s="24">
        <v>3500</v>
      </c>
      <c r="F37" s="49" t="s">
        <v>64</v>
      </c>
      <c r="G37" s="49"/>
      <c r="H37" s="49"/>
      <c r="I37" s="49"/>
    </row>
    <row r="38" spans="1:17" s="6" customFormat="1" x14ac:dyDescent="0.2">
      <c r="A38" s="1" t="s">
        <v>6</v>
      </c>
      <c r="B38" s="29">
        <f>SUM(B22:B37)</f>
        <v>35033</v>
      </c>
      <c r="C38" s="29">
        <f>SUM(C22:C37)</f>
        <v>34360.179999999993</v>
      </c>
      <c r="D38" s="37"/>
      <c r="E38" s="29">
        <f>SUM(E22:E37)</f>
        <v>49660</v>
      </c>
      <c r="F38" s="44"/>
    </row>
    <row r="39" spans="1:17" s="6" customFormat="1" x14ac:dyDescent="0.2">
      <c r="A39" s="1"/>
      <c r="B39" s="25"/>
      <c r="C39" s="25"/>
      <c r="D39" s="36"/>
      <c r="E39" s="25"/>
      <c r="F39" s="44"/>
    </row>
    <row r="40" spans="1:17" ht="21.75" customHeight="1" x14ac:dyDescent="0.2">
      <c r="A40" s="14" t="s">
        <v>8</v>
      </c>
      <c r="B40" s="17"/>
      <c r="C40" s="18"/>
      <c r="D40" s="33"/>
      <c r="E40" s="17"/>
      <c r="F40" s="44"/>
    </row>
    <row r="41" spans="1:17" x14ac:dyDescent="0.2">
      <c r="A41" s="7" t="s">
        <v>49</v>
      </c>
      <c r="B41" s="24">
        <v>5000</v>
      </c>
      <c r="C41" s="24">
        <v>2604.12</v>
      </c>
      <c r="D41" s="33"/>
      <c r="E41" s="24">
        <v>4000</v>
      </c>
      <c r="F41" s="44"/>
    </row>
    <row r="42" spans="1:17" s="6" customFormat="1" x14ac:dyDescent="0.2">
      <c r="A42" s="7" t="s">
        <v>50</v>
      </c>
      <c r="B42" s="24">
        <v>7500</v>
      </c>
      <c r="C42" s="24">
        <v>8171.51</v>
      </c>
      <c r="D42" s="36"/>
      <c r="E42" s="24">
        <v>9000</v>
      </c>
      <c r="F42" s="53"/>
      <c r="G42" s="53"/>
      <c r="H42" s="53"/>
      <c r="I42" s="53"/>
    </row>
    <row r="43" spans="1:17" s="6" customFormat="1" x14ac:dyDescent="0.2">
      <c r="A43" s="7" t="s">
        <v>51</v>
      </c>
      <c r="B43" s="24">
        <v>5000</v>
      </c>
      <c r="C43" s="24">
        <v>6369.59</v>
      </c>
      <c r="D43" s="36"/>
      <c r="E43" s="45">
        <v>2500</v>
      </c>
      <c r="F43" s="53"/>
      <c r="G43" s="53"/>
      <c r="H43" s="53"/>
      <c r="I43" s="53"/>
    </row>
    <row r="44" spans="1:17" s="6" customFormat="1" x14ac:dyDescent="0.2">
      <c r="A44" s="7" t="s">
        <v>52</v>
      </c>
      <c r="B44" s="24">
        <v>1500</v>
      </c>
      <c r="C44" s="24">
        <v>782.3</v>
      </c>
      <c r="D44" s="36"/>
      <c r="E44" s="24">
        <v>2500</v>
      </c>
      <c r="F44" s="44"/>
    </row>
    <row r="45" spans="1:17" s="6" customFormat="1" x14ac:dyDescent="0.2">
      <c r="A45" s="7" t="s">
        <v>53</v>
      </c>
      <c r="B45" s="24">
        <v>2000</v>
      </c>
      <c r="C45" s="24">
        <v>205.48</v>
      </c>
      <c r="D45" s="36"/>
      <c r="E45" s="24">
        <v>500</v>
      </c>
      <c r="F45" s="44"/>
    </row>
    <row r="46" spans="1:17" s="6" customFormat="1" x14ac:dyDescent="0.2">
      <c r="A46" s="7" t="s">
        <v>54</v>
      </c>
      <c r="B46" s="24">
        <v>2000</v>
      </c>
      <c r="C46" s="24">
        <v>1172.08</v>
      </c>
      <c r="D46" s="36"/>
      <c r="E46" s="24">
        <v>1500</v>
      </c>
      <c r="F46" s="54"/>
      <c r="G46" s="54"/>
      <c r="H46" s="54"/>
      <c r="I46" s="54"/>
    </row>
    <row r="47" spans="1:17" s="6" customFormat="1" x14ac:dyDescent="0.2">
      <c r="A47" s="7" t="s">
        <v>66</v>
      </c>
      <c r="B47" s="24">
        <v>2500</v>
      </c>
      <c r="C47" s="24">
        <v>0</v>
      </c>
      <c r="D47" s="36"/>
      <c r="E47" s="24">
        <v>0</v>
      </c>
      <c r="F47" s="51"/>
      <c r="G47" s="51"/>
      <c r="H47" s="51"/>
      <c r="I47" s="51"/>
    </row>
    <row r="48" spans="1:17" s="6" customFormat="1" x14ac:dyDescent="0.2">
      <c r="A48" s="7" t="s">
        <v>55</v>
      </c>
      <c r="B48" s="24">
        <v>0</v>
      </c>
      <c r="C48" s="24">
        <v>0</v>
      </c>
      <c r="D48" s="36"/>
      <c r="E48" s="24">
        <v>500</v>
      </c>
      <c r="F48" s="50"/>
    </row>
    <row r="49" spans="1:9" s="6" customFormat="1" x14ac:dyDescent="0.2">
      <c r="A49" s="7" t="s">
        <v>56</v>
      </c>
      <c r="B49" s="24">
        <v>800</v>
      </c>
      <c r="C49" s="24">
        <v>0</v>
      </c>
      <c r="D49" s="36"/>
      <c r="E49" s="24">
        <v>500</v>
      </c>
      <c r="F49" s="50"/>
    </row>
    <row r="50" spans="1:9" s="6" customFormat="1" x14ac:dyDescent="0.2">
      <c r="A50" s="7" t="s">
        <v>57</v>
      </c>
      <c r="B50" s="24">
        <v>2500</v>
      </c>
      <c r="C50" s="24">
        <v>1571.47</v>
      </c>
      <c r="D50" s="36"/>
      <c r="E50" s="24">
        <v>2000</v>
      </c>
      <c r="F50" s="50"/>
    </row>
    <row r="51" spans="1:9" s="6" customFormat="1" x14ac:dyDescent="0.2">
      <c r="A51" s="7" t="s">
        <v>58</v>
      </c>
      <c r="B51" s="24">
        <v>800</v>
      </c>
      <c r="C51" s="24">
        <v>710.07</v>
      </c>
      <c r="D51" s="36"/>
      <c r="E51" s="24">
        <v>1000</v>
      </c>
      <c r="F51" s="50"/>
    </row>
    <row r="52" spans="1:9" s="6" customFormat="1" x14ac:dyDescent="0.2">
      <c r="A52" s="7" t="s">
        <v>24</v>
      </c>
      <c r="B52" s="24">
        <v>3500</v>
      </c>
      <c r="C52" s="24">
        <v>670.14</v>
      </c>
      <c r="D52" s="36"/>
      <c r="E52" s="24">
        <v>1000</v>
      </c>
      <c r="F52" s="50"/>
    </row>
    <row r="53" spans="1:9" s="6" customFormat="1" x14ac:dyDescent="0.2">
      <c r="A53" s="7" t="s">
        <v>59</v>
      </c>
      <c r="B53" s="24">
        <v>0</v>
      </c>
      <c r="C53" s="24">
        <v>0</v>
      </c>
      <c r="D53" s="36"/>
      <c r="E53" s="24">
        <v>500</v>
      </c>
      <c r="F53" s="50"/>
    </row>
    <row r="54" spans="1:9" s="6" customFormat="1" x14ac:dyDescent="0.2">
      <c r="A54" s="7" t="s">
        <v>25</v>
      </c>
      <c r="B54" s="24">
        <v>0</v>
      </c>
      <c r="C54" s="24">
        <v>0</v>
      </c>
      <c r="D54" s="36"/>
      <c r="E54" s="24">
        <v>0</v>
      </c>
      <c r="F54" s="50"/>
    </row>
    <row r="55" spans="1:9" s="6" customFormat="1" x14ac:dyDescent="0.2">
      <c r="A55" s="1" t="s">
        <v>6</v>
      </c>
      <c r="B55" s="29">
        <f>+SUM(B41:B54)</f>
        <v>33100</v>
      </c>
      <c r="C55" s="29">
        <f>+SUM(C41:C54)</f>
        <v>22256.760000000002</v>
      </c>
      <c r="D55" s="37"/>
      <c r="E55" s="29">
        <f>+SUM(E42:E54)</f>
        <v>21500</v>
      </c>
      <c r="F55" s="44"/>
    </row>
    <row r="56" spans="1:9" s="6" customFormat="1" x14ac:dyDescent="0.2">
      <c r="A56" s="1"/>
      <c r="B56" s="25"/>
      <c r="C56" s="23"/>
      <c r="D56" s="36"/>
      <c r="E56" s="23"/>
      <c r="F56" s="44"/>
    </row>
    <row r="57" spans="1:9" ht="21.75" customHeight="1" x14ac:dyDescent="0.2">
      <c r="A57" s="14" t="s">
        <v>1</v>
      </c>
      <c r="B57" s="17"/>
      <c r="C57" s="18"/>
      <c r="D57" s="33"/>
      <c r="E57" s="17"/>
      <c r="F57" s="44"/>
    </row>
    <row r="58" spans="1:9" x14ac:dyDescent="0.2">
      <c r="A58" s="7" t="s">
        <v>32</v>
      </c>
      <c r="B58" s="24">
        <v>8382</v>
      </c>
      <c r="C58" s="26">
        <v>10004.42</v>
      </c>
      <c r="D58" s="38"/>
      <c r="E58" s="24">
        <v>10000</v>
      </c>
      <c r="F58" s="55"/>
      <c r="G58" s="55"/>
      <c r="H58" s="55"/>
      <c r="I58" s="55"/>
    </row>
    <row r="59" spans="1:9" x14ac:dyDescent="0.2">
      <c r="A59" s="7" t="s">
        <v>33</v>
      </c>
      <c r="B59" s="24">
        <v>5131</v>
      </c>
      <c r="C59" s="26">
        <v>1575.28</v>
      </c>
      <c r="D59" s="38"/>
      <c r="E59" s="24">
        <v>4000</v>
      </c>
      <c r="F59" s="44"/>
    </row>
    <row r="60" spans="1:9" x14ac:dyDescent="0.2">
      <c r="A60" s="7" t="s">
        <v>34</v>
      </c>
      <c r="B60" s="24">
        <v>12373</v>
      </c>
      <c r="C60" s="26">
        <v>12949.37</v>
      </c>
      <c r="D60" s="38"/>
      <c r="E60" s="24">
        <v>13000</v>
      </c>
      <c r="F60" s="44"/>
    </row>
    <row r="61" spans="1:9" x14ac:dyDescent="0.2">
      <c r="A61" s="7" t="s">
        <v>60</v>
      </c>
      <c r="B61" s="24">
        <v>945</v>
      </c>
      <c r="C61" s="30">
        <v>3377.69</v>
      </c>
      <c r="D61" s="38"/>
      <c r="E61" s="24">
        <v>3500</v>
      </c>
      <c r="F61" s="44"/>
    </row>
    <row r="62" spans="1:9" x14ac:dyDescent="0.2">
      <c r="A62" s="7" t="s">
        <v>35</v>
      </c>
      <c r="B62" s="24">
        <v>3958</v>
      </c>
      <c r="C62" s="26">
        <v>2770.31</v>
      </c>
      <c r="D62" s="38"/>
      <c r="E62" s="24">
        <v>3000</v>
      </c>
      <c r="F62" s="44"/>
    </row>
    <row r="63" spans="1:9" x14ac:dyDescent="0.2">
      <c r="A63" s="7" t="s">
        <v>62</v>
      </c>
      <c r="B63" s="24"/>
      <c r="C63" s="26">
        <v>271.83</v>
      </c>
      <c r="D63" s="38"/>
      <c r="E63" s="24">
        <v>300</v>
      </c>
      <c r="F63" s="44"/>
    </row>
    <row r="64" spans="1:9" x14ac:dyDescent="0.2">
      <c r="A64" s="7" t="s">
        <v>67</v>
      </c>
      <c r="B64" s="24">
        <v>2263</v>
      </c>
      <c r="C64" s="26">
        <v>0</v>
      </c>
      <c r="D64" s="38"/>
      <c r="E64" s="24">
        <v>0</v>
      </c>
      <c r="F64" s="44"/>
    </row>
    <row r="65" spans="1:6" x14ac:dyDescent="0.2">
      <c r="A65" s="7" t="s">
        <v>68</v>
      </c>
      <c r="B65" s="24">
        <v>1500</v>
      </c>
      <c r="C65" s="26">
        <v>0</v>
      </c>
      <c r="D65" s="38"/>
      <c r="E65" s="24">
        <v>1500</v>
      </c>
      <c r="F65" s="44"/>
    </row>
    <row r="66" spans="1:6" x14ac:dyDescent="0.2">
      <c r="A66" s="7" t="s">
        <v>61</v>
      </c>
      <c r="B66" s="24">
        <v>167</v>
      </c>
      <c r="C66" s="27">
        <v>1723.97</v>
      </c>
      <c r="D66" s="38"/>
      <c r="E66" s="24">
        <v>700</v>
      </c>
      <c r="F66" s="44"/>
    </row>
    <row r="67" spans="1:6" x14ac:dyDescent="0.2">
      <c r="A67" s="2" t="s">
        <v>9</v>
      </c>
      <c r="B67" s="28">
        <f>SUM(B58:B66)</f>
        <v>34719</v>
      </c>
      <c r="C67" s="28">
        <f>SUM(C58:C66)</f>
        <v>32672.870000000003</v>
      </c>
      <c r="D67" s="39"/>
      <c r="E67" s="28">
        <f>SUM(E58:E66)</f>
        <v>36000</v>
      </c>
      <c r="F67" s="44"/>
    </row>
    <row r="68" spans="1:6" x14ac:dyDescent="0.2">
      <c r="B68" s="11"/>
      <c r="C68" s="3"/>
      <c r="D68" s="33"/>
    </row>
    <row r="69" spans="1:6" x14ac:dyDescent="0.2">
      <c r="A69" s="2" t="s">
        <v>2</v>
      </c>
      <c r="B69" s="28">
        <f>+B38+B55+B67</f>
        <v>102852</v>
      </c>
      <c r="C69" s="28">
        <f>+C38+C55+C67</f>
        <v>89289.81</v>
      </c>
      <c r="D69" s="40"/>
      <c r="E69" s="28">
        <f>+E38+E55+E67</f>
        <v>107160</v>
      </c>
    </row>
    <row r="70" spans="1:6" s="6" customFormat="1" x14ac:dyDescent="0.2">
      <c r="A70" s="1"/>
      <c r="B70" s="8"/>
      <c r="D70" s="41"/>
      <c r="F70" s="3"/>
    </row>
    <row r="71" spans="1:6" s="6" customFormat="1" x14ac:dyDescent="0.2">
      <c r="A71" s="1" t="s">
        <v>15</v>
      </c>
      <c r="B71" s="22">
        <f>+B19-B69</f>
        <v>3698</v>
      </c>
      <c r="C71" s="22">
        <f>+C19-C69</f>
        <v>27607.779999999984</v>
      </c>
      <c r="D71" s="42"/>
      <c r="E71" s="22">
        <f>+E19-E69</f>
        <v>-9030</v>
      </c>
      <c r="F71" s="3"/>
    </row>
    <row r="72" spans="1:6" s="6" customFormat="1" x14ac:dyDescent="0.2">
      <c r="A72" s="1"/>
      <c r="B72" s="8"/>
      <c r="F72" s="3"/>
    </row>
    <row r="73" spans="1:6" s="6" customFormat="1" ht="51" x14ac:dyDescent="0.2">
      <c r="A73" s="9"/>
      <c r="B73" s="52" t="s">
        <v>69</v>
      </c>
      <c r="C73" s="52" t="s">
        <v>70</v>
      </c>
      <c r="E73" s="52" t="s">
        <v>71</v>
      </c>
      <c r="F73" s="3"/>
    </row>
    <row r="74" spans="1:6" s="6" customFormat="1" x14ac:dyDescent="0.2">
      <c r="A74" s="9"/>
      <c r="B74" s="12"/>
      <c r="C74" s="27"/>
      <c r="F74" s="3"/>
    </row>
    <row r="75" spans="1:6" s="6" customFormat="1" x14ac:dyDescent="0.2">
      <c r="A75" s="9"/>
      <c r="B75" s="8"/>
      <c r="F75" s="3"/>
    </row>
    <row r="77" spans="1:6" x14ac:dyDescent="0.2">
      <c r="B77" s="11"/>
      <c r="C77" s="3"/>
    </row>
    <row r="78" spans="1:6" x14ac:dyDescent="0.2">
      <c r="B78" s="11"/>
      <c r="C78" s="3"/>
    </row>
    <row r="79" spans="1:6" x14ac:dyDescent="0.2">
      <c r="B79" s="11"/>
      <c r="C79" s="3"/>
    </row>
    <row r="80" spans="1:6" x14ac:dyDescent="0.2">
      <c r="B80" s="11"/>
      <c r="C80" s="3"/>
    </row>
    <row r="81" spans="1:3" x14ac:dyDescent="0.2">
      <c r="B81" s="11"/>
      <c r="C81" s="3"/>
    </row>
    <row r="82" spans="1:3" x14ac:dyDescent="0.2">
      <c r="B82" s="11"/>
      <c r="C82" s="3"/>
    </row>
    <row r="89" spans="1:3" x14ac:dyDescent="0.2">
      <c r="A89" s="13"/>
      <c r="B89" s="13"/>
    </row>
  </sheetData>
  <mergeCells count="13">
    <mergeCell ref="E7:I7"/>
    <mergeCell ref="E8:I8"/>
    <mergeCell ref="F13:I13"/>
    <mergeCell ref="F15:I15"/>
    <mergeCell ref="F14:I14"/>
    <mergeCell ref="F42:I42"/>
    <mergeCell ref="F43:I43"/>
    <mergeCell ref="F46:I46"/>
    <mergeCell ref="F58:I58"/>
    <mergeCell ref="F32:I32"/>
    <mergeCell ref="F24:I24"/>
    <mergeCell ref="F29:I29"/>
    <mergeCell ref="F34:I34"/>
  </mergeCells>
  <phoneticPr fontId="8" type="noConversion"/>
  <pageMargins left="0.7" right="0.7" top="0.75" bottom="0.75" header="0.3" footer="0.3"/>
  <pageSetup scale="9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BA8068215BE48AE74955A171A58F9" ma:contentTypeVersion="13" ma:contentTypeDescription="Create a new document." ma:contentTypeScope="" ma:versionID="d98728ba533fbce3a0f36f338ab4c006">
  <xsd:schema xmlns:xsd="http://www.w3.org/2001/XMLSchema" xmlns:xs="http://www.w3.org/2001/XMLSchema" xmlns:p="http://schemas.microsoft.com/office/2006/metadata/properties" xmlns:ns3="6cb50a77-15bc-463d-8247-baf218848ef2" xmlns:ns4="1b7832c1-654a-43bd-bef9-84ea9aae6d5f" targetNamespace="http://schemas.microsoft.com/office/2006/metadata/properties" ma:root="true" ma:fieldsID="c8255c01e1decc91ad933425ae85b4a5" ns3:_="" ns4:_="">
    <xsd:import namespace="6cb50a77-15bc-463d-8247-baf218848ef2"/>
    <xsd:import namespace="1b7832c1-654a-43bd-bef9-84ea9aae6d5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50a77-15bc-463d-8247-baf218848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832c1-654a-43bd-bef9-84ea9aae6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1D3A2-665B-4F11-8344-8461DD6E9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b50a77-15bc-463d-8247-baf218848ef2"/>
    <ds:schemaRef ds:uri="1b7832c1-654a-43bd-bef9-84ea9aae6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84534F-864B-4EBC-AD64-F3B078F5EC5F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b7832c1-654a-43bd-bef9-84ea9aae6d5f"/>
    <ds:schemaRef ds:uri="http://schemas.microsoft.com/office/2006/documentManagement/types"/>
    <ds:schemaRef ds:uri="http://schemas.microsoft.com/office/infopath/2007/PartnerControls"/>
    <ds:schemaRef ds:uri="6cb50a77-15bc-463d-8247-baf218848ef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CA6A83-AA0F-43B2-8AFA-88357C1C7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BMA 2020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Andrew Jayne</cp:lastModifiedBy>
  <cp:lastPrinted>2020-02-19T13:46:30Z</cp:lastPrinted>
  <dcterms:created xsi:type="dcterms:W3CDTF">2020-01-15T14:11:06Z</dcterms:created>
  <dcterms:modified xsi:type="dcterms:W3CDTF">2023-12-17T15:40:53Z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0x0101001DCBA8068215BE48AE74955A171A58F9</vt:lpwstr>
  </property>
</Properties>
</file>